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H42" i="1"/>
  <c r="G42" i="1"/>
  <c r="I42" i="1" s="1"/>
  <c r="F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L29" i="1"/>
  <c r="K29" i="1"/>
  <c r="M29" i="1" s="1"/>
  <c r="J29" i="1"/>
  <c r="G29" i="1"/>
  <c r="I29" i="1" s="1"/>
  <c r="F29" i="1"/>
  <c r="D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I27" i="1"/>
  <c r="H27" i="1"/>
  <c r="G27" i="1"/>
  <c r="F27" i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L23" i="1"/>
  <c r="K23" i="1"/>
  <c r="M23" i="1" s="1"/>
  <c r="J23" i="1"/>
  <c r="G23" i="1"/>
  <c r="G22" i="1" s="1"/>
  <c r="F23" i="1"/>
  <c r="F22" i="1" s="1"/>
  <c r="D23" i="1"/>
  <c r="C23" i="1"/>
  <c r="E23" i="1" s="1"/>
  <c r="B23" i="1"/>
  <c r="K22" i="1"/>
  <c r="M22" i="1" s="1"/>
  <c r="J22" i="1"/>
  <c r="C22" i="1"/>
  <c r="D22" i="1" s="1"/>
  <c r="B22" i="1"/>
  <c r="M21" i="1"/>
  <c r="L21" i="1"/>
  <c r="I21" i="1"/>
  <c r="H21" i="1"/>
  <c r="E21" i="1"/>
  <c r="D21" i="1"/>
  <c r="M20" i="1"/>
  <c r="L20" i="1"/>
  <c r="K20" i="1"/>
  <c r="J20" i="1"/>
  <c r="I20" i="1"/>
  <c r="G20" i="1"/>
  <c r="F20" i="1"/>
  <c r="F8" i="1" s="1"/>
  <c r="E20" i="1"/>
  <c r="D20" i="1"/>
  <c r="C20" i="1"/>
  <c r="B20" i="1"/>
  <c r="M19" i="1"/>
  <c r="L19" i="1"/>
  <c r="I19" i="1"/>
  <c r="H19" i="1"/>
  <c r="E19" i="1"/>
  <c r="D19" i="1"/>
  <c r="L18" i="1"/>
  <c r="K18" i="1"/>
  <c r="M18" i="1" s="1"/>
  <c r="J18" i="1"/>
  <c r="G18" i="1"/>
  <c r="I18" i="1" s="1"/>
  <c r="F18" i="1"/>
  <c r="D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K8" i="1" s="1"/>
  <c r="J9" i="1"/>
  <c r="J8" i="1" s="1"/>
  <c r="J44" i="1" s="1"/>
  <c r="J45" i="1" s="1"/>
  <c r="H9" i="1"/>
  <c r="G9" i="1"/>
  <c r="I9" i="1" s="1"/>
  <c r="F9" i="1"/>
  <c r="C9" i="1"/>
  <c r="C8" i="1" s="1"/>
  <c r="B9" i="1"/>
  <c r="B8" i="1" s="1"/>
  <c r="B44" i="1" s="1"/>
  <c r="B45" i="1" s="1"/>
  <c r="G8" i="1"/>
  <c r="M8" i="1" l="1"/>
  <c r="L8" i="1"/>
  <c r="K44" i="1"/>
  <c r="G44" i="1"/>
  <c r="E8" i="1"/>
  <c r="D8" i="1"/>
  <c r="C44" i="1"/>
  <c r="I22" i="1"/>
  <c r="H22" i="1"/>
  <c r="F44" i="1"/>
  <c r="F45" i="1" s="1"/>
  <c r="D9" i="1"/>
  <c r="L9" i="1"/>
  <c r="H18" i="1"/>
  <c r="L22" i="1"/>
  <c r="H29" i="1"/>
  <c r="D42" i="1"/>
  <c r="L42" i="1"/>
  <c r="I8" i="1"/>
  <c r="E9" i="1"/>
  <c r="M9" i="1"/>
  <c r="E22" i="1"/>
  <c r="I23" i="1"/>
  <c r="H20" i="1"/>
  <c r="H8" i="1"/>
  <c r="H23" i="1"/>
  <c r="C45" i="1" l="1"/>
  <c r="E44" i="1"/>
  <c r="D44" i="1"/>
  <c r="I44" i="1"/>
  <c r="H44" i="1"/>
  <c r="G45" i="1"/>
  <c r="K45" i="1"/>
  <c r="M44" i="1"/>
  <c r="L44" i="1"/>
  <c r="M45" i="1" l="1"/>
  <c r="L45" i="1"/>
  <c r="I45" i="1"/>
  <c r="H45" i="1"/>
  <c r="D45" i="1"/>
  <c r="E45" i="1"/>
</calcChain>
</file>

<file path=xl/sharedStrings.xml><?xml version="1.0" encoding="utf-8"?>
<sst xmlns="http://schemas.openxmlformats.org/spreadsheetml/2006/main" count="55" uniqueCount="51">
  <si>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</si>
  <si>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</si>
  <si>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</si>
  <si>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</si>
  <si>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</si>
  <si>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</si>
  <si>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</si>
  <si>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</si>
  <si>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</si>
  <si>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</si>
  <si>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</si>
  <si>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</si>
  <si>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</si>
  <si>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</si>
  <si>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</si>
  <si>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</si>
  <si>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</si>
  <si>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</si>
  <si>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</si>
  <si>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</si>
  <si>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</si>
  <si>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</si>
  <si>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</si>
  <si>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</si>
  <si>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</si>
  <si>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</si>
  <si>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</si>
  <si>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</si>
  <si>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</si>
  <si>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</si>
  <si>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</si>
  <si>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</si>
  <si>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</si>
  <si>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</si>
  <si>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</si>
  <si>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</si>
  <si>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</si>
  <si>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</si>
  <si>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</si>
  <si>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</si>
  <si>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</si>
  <si>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</si>
  <si>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</si>
  <si>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</si>
  <si>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1st JANUARY  -  31th JANUARY</t>
  </si>
  <si>
    <t>1 - 31 JANUARY</t>
  </si>
  <si>
    <t>1 - 31 JANUARY EXPORT FIGURES</t>
  </si>
  <si>
    <t>2021 - 2022</t>
  </si>
  <si>
    <t>Değişim    ('23/'22)</t>
  </si>
  <si>
    <t xml:space="preserve"> Pay(23)  (%)</t>
  </si>
  <si>
    <t>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</si>
</sst>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9" fillId="0" borderId="9" xfId="335" applyNumberFormat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517071</xdr:colOff>
      <xdr:row>0</xdr:row>
      <xdr:rowOff>0</xdr:rowOff>
    </xdr:from>
    <xdr:to>
      <xdr:col>0</xdr:col>
      <xdr:colOff>3344373</xdr:colOff>
      <xdr:row>4</xdr:row>
      <xdr:rowOff>45357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1" y="0"/>
          <a:ext cx="2827302" cy="852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32" activePane="bottomRight" state="frozen"/>
      <selection activeCell="B16" sqref="B16"/>
      <selection pane="topRight" activeCell="B16" sqref="B16"/>
      <selection pane="bottomLeft" activeCell="B16" sqref="B16"/>
      <selection pane="bottomRight" activeCell="A6" sqref="A6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6" t="s">
        <v>46</v>
      </c>
      <c r="C1" s="36"/>
      <c r="D1" s="36"/>
      <c r="E1" s="36"/>
      <c r="F1" s="36"/>
      <c r="G1" s="36"/>
      <c r="H1" s="36"/>
      <c r="I1" s="36"/>
      <c r="J1" s="36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3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18" x14ac:dyDescent="0.25">
      <c r="A6" s="3"/>
      <c r="B6" s="32" t="s">
        <v>45</v>
      </c>
      <c r="C6" s="32"/>
      <c r="D6" s="32"/>
      <c r="E6" s="32"/>
      <c r="F6" s="32" t="s">
        <v>44</v>
      </c>
      <c r="G6" s="32"/>
      <c r="H6" s="32"/>
      <c r="I6" s="32"/>
      <c r="J6" s="32" t="s">
        <v>40</v>
      </c>
      <c r="K6" s="32"/>
      <c r="L6" s="32"/>
      <c r="M6" s="32"/>
    </row>
    <row r="7" spans="1:13" ht="29" x14ac:dyDescent="0.4">
      <c r="A7" s="4" t="s">
        <v>27</v>
      </c>
      <c r="B7" s="5">
        <v>2022</v>
      </c>
      <c r="C7" s="6">
        <v>2023</v>
      </c>
      <c r="D7" s="7" t="s">
        <v>48</v>
      </c>
      <c r="E7" s="7" t="s">
        <v>49</v>
      </c>
      <c r="F7" s="5">
        <v>2022</v>
      </c>
      <c r="G7" s="6">
        <v>2023</v>
      </c>
      <c r="H7" s="7" t="s">
        <v>48</v>
      </c>
      <c r="I7" s="7" t="s">
        <v>49</v>
      </c>
      <c r="J7" s="5" t="s">
        <v>47</v>
      </c>
      <c r="K7" s="5" t="s">
        <v>50</v>
      </c>
      <c r="L7" s="7" t="s">
        <v>48</v>
      </c>
      <c r="M7" s="7" t="s">
        <v>49</v>
      </c>
    </row>
    <row r="8" spans="1:13" ht="16.5" x14ac:dyDescent="0.35">
      <c r="A8" s="13" t="s">
        <v>28</v>
      </c>
      <c r="B8" s="25">
        <f>B9+B18+B20</f>
        <v>2549930.7949399999</v>
      </c>
      <c r="C8" s="25">
        <f>C9+C18+C20</f>
        <v>2875570.6479600002</v>
      </c>
      <c r="D8" s="26">
        <f t="shared" ref="D8:D46" si="0">(C8-B8)/B8*100</f>
        <v>12.770536897165579</v>
      </c>
      <c r="E8" s="26">
        <f t="shared" ref="E8:E46" si="1">C8/C$46*100</f>
        <v>14.840925353577042</v>
      </c>
      <c r="F8" s="25">
        <f>F9+F18+F20</f>
        <v>2549930.7949399999</v>
      </c>
      <c r="G8" s="25">
        <f>G9+G18+G20</f>
        <v>2875570.6479600002</v>
      </c>
      <c r="H8" s="26">
        <f t="shared" ref="H8:H46" si="2">(G8-F8)/F8*100</f>
        <v>12.770536897165579</v>
      </c>
      <c r="I8" s="26">
        <f t="shared" ref="I8:I46" si="3">G8/G$46*100</f>
        <v>14.840925353577042</v>
      </c>
      <c r="J8" s="25">
        <f>J9+J18+J20</f>
        <v>30197145.25742</v>
      </c>
      <c r="K8" s="25">
        <f>K9+K18+K20</f>
        <v>34560461.387649998</v>
      </c>
      <c r="L8" s="26">
        <f t="shared" ref="L8:L46" si="4">(K8-J8)/J8*100</f>
        <v>14.44943253090406</v>
      </c>
      <c r="M8" s="26">
        <f t="shared" ref="M8:M46" si="5">K8/K$46*100</f>
        <v>13.500498120717342</v>
      </c>
    </row>
    <row r="9" spans="1:13" ht="15.5" x14ac:dyDescent="0.35">
      <c r="A9" s="8" t="s">
        <v>29</v>
      </c>
      <c r="B9" s="25">
        <f>B10+B11+B12+B13+B14+B15+B16+B17</f>
        <v>1692138.4441</v>
      </c>
      <c r="C9" s="25">
        <f>C10+C11+C12+C13+C14+C15+C16+C17</f>
        <v>1976634.1991700002</v>
      </c>
      <c r="D9" s="26">
        <f t="shared" si="0"/>
        <v>16.81279425226435</v>
      </c>
      <c r="E9" s="26">
        <f t="shared" si="1"/>
        <v>10.20148144230799</v>
      </c>
      <c r="F9" s="25">
        <f>F10+F11+F12+F13+F14+F15+F16+F17</f>
        <v>1692138.4441</v>
      </c>
      <c r="G9" s="25">
        <f>G10+G11+G12+G13+G14+G15+G16+G17</f>
        <v>1976634.1991700002</v>
      </c>
      <c r="H9" s="26">
        <f t="shared" si="2"/>
        <v>16.81279425226435</v>
      </c>
      <c r="I9" s="26">
        <f t="shared" si="3"/>
        <v>10.20148144230799</v>
      </c>
      <c r="J9" s="25">
        <f>J10+J11+J12+J13+J14+J15+J16+J17</f>
        <v>19621446.117729999</v>
      </c>
      <c r="K9" s="25">
        <f>K10+K11+K12+K13+K14+K15+K16+K17</f>
        <v>22016458.378910001</v>
      </c>
      <c r="L9" s="26">
        <f t="shared" si="4"/>
        <v>12.206094529474369</v>
      </c>
      <c r="M9" s="26">
        <f t="shared" si="5"/>
        <v>8.6003815642212675</v>
      </c>
    </row>
    <row r="10" spans="1:13" ht="14" x14ac:dyDescent="0.3">
      <c r="A10" s="9" t="s">
        <v>5</v>
      </c>
      <c r="B10" s="27">
        <v>829221.51020000002</v>
      </c>
      <c r="C10" s="27">
        <v>989464.66679000005</v>
      </c>
      <c r="D10" s="28">
        <f t="shared" si="0"/>
        <v>19.324529648459187</v>
      </c>
      <c r="E10" s="28">
        <f t="shared" si="1"/>
        <v>5.1066633574973936</v>
      </c>
      <c r="F10" s="27">
        <v>829221.51020000002</v>
      </c>
      <c r="G10" s="27">
        <v>989464.66679000005</v>
      </c>
      <c r="H10" s="28">
        <f t="shared" si="2"/>
        <v>19.324529648459187</v>
      </c>
      <c r="I10" s="28">
        <f t="shared" si="3"/>
        <v>5.1066633574973936</v>
      </c>
      <c r="J10" s="27">
        <v>9376504.6048900001</v>
      </c>
      <c r="K10" s="27">
        <v>11631147.17595</v>
      </c>
      <c r="L10" s="28">
        <f t="shared" si="4"/>
        <v>24.045661641163885</v>
      </c>
      <c r="M10" s="28">
        <f t="shared" si="5"/>
        <v>4.5435238502577491</v>
      </c>
    </row>
    <row r="11" spans="1:13" ht="14" x14ac:dyDescent="0.3">
      <c r="A11" s="9" t="s">
        <v>4</v>
      </c>
      <c r="B11" s="27">
        <v>284427.62802</v>
      </c>
      <c r="C11" s="27">
        <v>325100.64347000001</v>
      </c>
      <c r="D11" s="28">
        <f t="shared" si="0"/>
        <v>14.299952410790423</v>
      </c>
      <c r="E11" s="28">
        <f t="shared" si="1"/>
        <v>1.677856318905244</v>
      </c>
      <c r="F11" s="27">
        <v>284427.62802</v>
      </c>
      <c r="G11" s="27">
        <v>325100.64347000001</v>
      </c>
      <c r="H11" s="28">
        <f t="shared" si="2"/>
        <v>14.299952410790423</v>
      </c>
      <c r="I11" s="28">
        <f t="shared" si="3"/>
        <v>1.677856318905244</v>
      </c>
      <c r="J11" s="27">
        <v>3086672.3420600002</v>
      </c>
      <c r="K11" s="27">
        <v>2992961.91763</v>
      </c>
      <c r="L11" s="28">
        <f t="shared" si="4"/>
        <v>-3.0359692913650549</v>
      </c>
      <c r="M11" s="28">
        <f t="shared" si="5"/>
        <v>1.1691532786880394</v>
      </c>
    </row>
    <row r="12" spans="1:13" ht="14" x14ac:dyDescent="0.3">
      <c r="A12" s="9" t="s">
        <v>2</v>
      </c>
      <c r="B12" s="27">
        <v>172966.68771</v>
      </c>
      <c r="C12" s="27">
        <v>170739.8541</v>
      </c>
      <c r="D12" s="28">
        <f t="shared" si="0"/>
        <v>-1.2874349618890562</v>
      </c>
      <c r="E12" s="28">
        <f t="shared" si="1"/>
        <v>0.88119463570695855</v>
      </c>
      <c r="F12" s="27">
        <v>172966.68771</v>
      </c>
      <c r="G12" s="27">
        <v>170739.8541</v>
      </c>
      <c r="H12" s="28">
        <f t="shared" si="2"/>
        <v>-1.2874349618890562</v>
      </c>
      <c r="I12" s="28">
        <f t="shared" si="3"/>
        <v>0.88119463570695855</v>
      </c>
      <c r="J12" s="27">
        <v>2070041.1219599999</v>
      </c>
      <c r="K12" s="27">
        <v>2522942.40044</v>
      </c>
      <c r="L12" s="28">
        <f t="shared" si="4"/>
        <v>21.878854177117727</v>
      </c>
      <c r="M12" s="28">
        <f t="shared" si="5"/>
        <v>0.98554758149119603</v>
      </c>
    </row>
    <row r="13" spans="1:13" ht="14" x14ac:dyDescent="0.3">
      <c r="A13" s="9" t="s">
        <v>3</v>
      </c>
      <c r="B13" s="27">
        <v>119386.62277</v>
      </c>
      <c r="C13" s="27">
        <v>128117.14168</v>
      </c>
      <c r="D13" s="28">
        <f t="shared" si="0"/>
        <v>7.3128116931655445</v>
      </c>
      <c r="E13" s="28">
        <f t="shared" si="1"/>
        <v>0.66121725701137513</v>
      </c>
      <c r="F13" s="27">
        <v>119386.62277</v>
      </c>
      <c r="G13" s="27">
        <v>128117.14168</v>
      </c>
      <c r="H13" s="28">
        <f t="shared" si="2"/>
        <v>7.3128116931655445</v>
      </c>
      <c r="I13" s="28">
        <f t="shared" si="3"/>
        <v>0.66121725701137513</v>
      </c>
      <c r="J13" s="27">
        <v>1584478.58687</v>
      </c>
      <c r="K13" s="27">
        <v>1581066.0010500001</v>
      </c>
      <c r="L13" s="28">
        <f t="shared" si="4"/>
        <v>-0.21537595069310386</v>
      </c>
      <c r="M13" s="28">
        <f t="shared" si="5"/>
        <v>0.61761844949017952</v>
      </c>
    </row>
    <row r="14" spans="1:13" ht="14" x14ac:dyDescent="0.3">
      <c r="A14" s="9" t="s">
        <v>0</v>
      </c>
      <c r="B14" s="27">
        <v>181950.72448999999</v>
      </c>
      <c r="C14" s="27">
        <v>143380.07011</v>
      </c>
      <c r="D14" s="28">
        <f t="shared" si="0"/>
        <v>-21.198406595033831</v>
      </c>
      <c r="E14" s="28">
        <f t="shared" si="1"/>
        <v>0.73998978922765524</v>
      </c>
      <c r="F14" s="27">
        <v>181950.72448999999</v>
      </c>
      <c r="G14" s="27">
        <v>143380.07011</v>
      </c>
      <c r="H14" s="28">
        <f t="shared" si="2"/>
        <v>-21.198406595033831</v>
      </c>
      <c r="I14" s="28">
        <f t="shared" si="3"/>
        <v>0.73998978922765524</v>
      </c>
      <c r="J14" s="27">
        <v>2247126.01816</v>
      </c>
      <c r="K14" s="27">
        <v>1710983.3042299999</v>
      </c>
      <c r="L14" s="28">
        <f t="shared" si="4"/>
        <v>-23.859040819126221</v>
      </c>
      <c r="M14" s="28">
        <f t="shared" si="5"/>
        <v>0.66836859103941859</v>
      </c>
    </row>
    <row r="15" spans="1:13" ht="14" x14ac:dyDescent="0.3">
      <c r="A15" s="9" t="s">
        <v>1</v>
      </c>
      <c r="B15" s="27">
        <v>37521.507830000002</v>
      </c>
      <c r="C15" s="27">
        <v>119781.41794</v>
      </c>
      <c r="D15" s="28">
        <f t="shared" si="0"/>
        <v>219.23402034560505</v>
      </c>
      <c r="E15" s="28">
        <f t="shared" si="1"/>
        <v>0.61819628172038621</v>
      </c>
      <c r="F15" s="27">
        <v>37521.507830000002</v>
      </c>
      <c r="G15" s="27">
        <v>119781.41794</v>
      </c>
      <c r="H15" s="28">
        <f t="shared" si="2"/>
        <v>219.23402034560505</v>
      </c>
      <c r="I15" s="28">
        <f t="shared" si="3"/>
        <v>0.61819628172038621</v>
      </c>
      <c r="J15" s="27">
        <v>331013.09648000001</v>
      </c>
      <c r="K15" s="27">
        <v>577888.39858000004</v>
      </c>
      <c r="L15" s="28">
        <f t="shared" si="4"/>
        <v>74.58173248287666</v>
      </c>
      <c r="M15" s="28">
        <f t="shared" si="5"/>
        <v>0.22574297118040129</v>
      </c>
    </row>
    <row r="16" spans="1:13" ht="14" x14ac:dyDescent="0.3">
      <c r="A16" s="9" t="s">
        <v>6</v>
      </c>
      <c r="B16" s="27">
        <v>54248.671849999999</v>
      </c>
      <c r="C16" s="27">
        <v>86086.110459999996</v>
      </c>
      <c r="D16" s="28">
        <f t="shared" si="0"/>
        <v>58.687959583659364</v>
      </c>
      <c r="E16" s="28">
        <f t="shared" si="1"/>
        <v>0.44429356664320052</v>
      </c>
      <c r="F16" s="27">
        <v>54248.671849999999</v>
      </c>
      <c r="G16" s="27">
        <v>86086.110459999996</v>
      </c>
      <c r="H16" s="28">
        <f t="shared" si="2"/>
        <v>58.687959583659364</v>
      </c>
      <c r="I16" s="28">
        <f t="shared" si="3"/>
        <v>0.44429356664320052</v>
      </c>
      <c r="J16" s="27">
        <v>777608.58623000002</v>
      </c>
      <c r="K16" s="27">
        <v>860749.63864999998</v>
      </c>
      <c r="L16" s="28">
        <f t="shared" si="4"/>
        <v>10.691889710617035</v>
      </c>
      <c r="M16" s="28">
        <f t="shared" si="5"/>
        <v>0.33623824487351894</v>
      </c>
    </row>
    <row r="17" spans="1:13" ht="14" x14ac:dyDescent="0.3">
      <c r="A17" s="9" t="s">
        <v>7</v>
      </c>
      <c r="B17" s="27">
        <v>12415.09123</v>
      </c>
      <c r="C17" s="27">
        <v>13964.294620000001</v>
      </c>
      <c r="D17" s="28">
        <f t="shared" si="0"/>
        <v>12.478389093561262</v>
      </c>
      <c r="E17" s="28">
        <f t="shared" si="1"/>
        <v>7.2070235595776702E-2</v>
      </c>
      <c r="F17" s="27">
        <v>12415.09123</v>
      </c>
      <c r="G17" s="27">
        <v>13964.294620000001</v>
      </c>
      <c r="H17" s="28">
        <f t="shared" si="2"/>
        <v>12.478389093561262</v>
      </c>
      <c r="I17" s="28">
        <f t="shared" si="3"/>
        <v>7.2070235595776702E-2</v>
      </c>
      <c r="J17" s="27">
        <v>148001.76108</v>
      </c>
      <c r="K17" s="27">
        <v>138719.54238</v>
      </c>
      <c r="L17" s="28">
        <f t="shared" si="4"/>
        <v>-6.271694763809359</v>
      </c>
      <c r="M17" s="28">
        <f t="shared" si="5"/>
        <v>5.4188597200765055E-2</v>
      </c>
    </row>
    <row r="18" spans="1:13" ht="15.5" x14ac:dyDescent="0.35">
      <c r="A18" s="8" t="s">
        <v>30</v>
      </c>
      <c r="B18" s="25">
        <f>B19</f>
        <v>300295.32032</v>
      </c>
      <c r="C18" s="25">
        <f>C19</f>
        <v>272220.71084000001</v>
      </c>
      <c r="D18" s="26">
        <f t="shared" si="0"/>
        <v>-9.348999994433207</v>
      </c>
      <c r="E18" s="26">
        <f t="shared" si="1"/>
        <v>1.4049410513145277</v>
      </c>
      <c r="F18" s="25">
        <f>F19</f>
        <v>300295.32032</v>
      </c>
      <c r="G18" s="25">
        <f>G19</f>
        <v>272220.71084000001</v>
      </c>
      <c r="H18" s="26">
        <f t="shared" si="2"/>
        <v>-9.348999994433207</v>
      </c>
      <c r="I18" s="26">
        <f t="shared" si="3"/>
        <v>1.4049410513145277</v>
      </c>
      <c r="J18" s="25">
        <f>J19</f>
        <v>3481661.80082</v>
      </c>
      <c r="K18" s="25">
        <f>K19</f>
        <v>4036832.9136700002</v>
      </c>
      <c r="L18" s="26">
        <f t="shared" si="4"/>
        <v>15.94557842232828</v>
      </c>
      <c r="M18" s="26">
        <f t="shared" si="5"/>
        <v>1.5769249881636933</v>
      </c>
    </row>
    <row r="19" spans="1:13" ht="14" x14ac:dyDescent="0.3">
      <c r="A19" s="9" t="s">
        <v>8</v>
      </c>
      <c r="B19" s="27">
        <v>300295.32032</v>
      </c>
      <c r="C19" s="27">
        <v>272220.71084000001</v>
      </c>
      <c r="D19" s="28">
        <f t="shared" si="0"/>
        <v>-9.348999994433207</v>
      </c>
      <c r="E19" s="28">
        <f t="shared" si="1"/>
        <v>1.4049410513145277</v>
      </c>
      <c r="F19" s="27">
        <v>300295.32032</v>
      </c>
      <c r="G19" s="27">
        <v>272220.71084000001</v>
      </c>
      <c r="H19" s="28">
        <f t="shared" si="2"/>
        <v>-9.348999994433207</v>
      </c>
      <c r="I19" s="28">
        <f t="shared" si="3"/>
        <v>1.4049410513145277</v>
      </c>
      <c r="J19" s="27">
        <v>3481661.80082</v>
      </c>
      <c r="K19" s="27">
        <v>4036832.9136700002</v>
      </c>
      <c r="L19" s="28">
        <f t="shared" si="4"/>
        <v>15.94557842232828</v>
      </c>
      <c r="M19" s="28">
        <f t="shared" si="5"/>
        <v>1.5769249881636933</v>
      </c>
    </row>
    <row r="20" spans="1:13" ht="15.5" x14ac:dyDescent="0.35">
      <c r="A20" s="8" t="s">
        <v>31</v>
      </c>
      <c r="B20" s="25">
        <f>B21</f>
        <v>557497.03052000003</v>
      </c>
      <c r="C20" s="25">
        <f>C21</f>
        <v>626715.73794999998</v>
      </c>
      <c r="D20" s="26">
        <f t="shared" si="0"/>
        <v>12.415977779368054</v>
      </c>
      <c r="E20" s="26">
        <f t="shared" si="1"/>
        <v>3.2345028599545222</v>
      </c>
      <c r="F20" s="25">
        <f>F21</f>
        <v>557497.03052000003</v>
      </c>
      <c r="G20" s="25">
        <f>G21</f>
        <v>626715.73794999998</v>
      </c>
      <c r="H20" s="26">
        <f t="shared" si="2"/>
        <v>12.415977779368054</v>
      </c>
      <c r="I20" s="26">
        <f t="shared" si="3"/>
        <v>3.2345028599545222</v>
      </c>
      <c r="J20" s="25">
        <f>J21</f>
        <v>7094037.3388700001</v>
      </c>
      <c r="K20" s="25">
        <f>K21</f>
        <v>8507170.0950700007</v>
      </c>
      <c r="L20" s="26">
        <f t="shared" si="4"/>
        <v>19.920007306094849</v>
      </c>
      <c r="M20" s="26">
        <f t="shared" si="5"/>
        <v>3.3231915683323816</v>
      </c>
    </row>
    <row r="21" spans="1:13" ht="14" x14ac:dyDescent="0.3">
      <c r="A21" s="9" t="s">
        <v>9</v>
      </c>
      <c r="B21" s="27">
        <v>557497.03052000003</v>
      </c>
      <c r="C21" s="27">
        <v>626715.73794999998</v>
      </c>
      <c r="D21" s="28">
        <f t="shared" si="0"/>
        <v>12.415977779368054</v>
      </c>
      <c r="E21" s="28">
        <f t="shared" si="1"/>
        <v>3.2345028599545222</v>
      </c>
      <c r="F21" s="27">
        <v>557497.03052000003</v>
      </c>
      <c r="G21" s="27">
        <v>626715.73794999998</v>
      </c>
      <c r="H21" s="28">
        <f t="shared" si="2"/>
        <v>12.415977779368054</v>
      </c>
      <c r="I21" s="28">
        <f t="shared" si="3"/>
        <v>3.2345028599545222</v>
      </c>
      <c r="J21" s="27">
        <v>7094037.3388700001</v>
      </c>
      <c r="K21" s="27">
        <v>8507170.0950700007</v>
      </c>
      <c r="L21" s="28">
        <f t="shared" si="4"/>
        <v>19.920007306094849</v>
      </c>
      <c r="M21" s="28">
        <f t="shared" si="5"/>
        <v>3.3231915683323816</v>
      </c>
    </row>
    <row r="22" spans="1:13" ht="16.5" x14ac:dyDescent="0.35">
      <c r="A22" s="13" t="s">
        <v>32</v>
      </c>
      <c r="B22" s="25">
        <f>B23+B27+B29</f>
        <v>13086511.433890002</v>
      </c>
      <c r="C22" s="25">
        <f>C23+C27+C29</f>
        <v>13674372.703699999</v>
      </c>
      <c r="D22" s="26">
        <f t="shared" si="0"/>
        <v>4.4921159682604062</v>
      </c>
      <c r="E22" s="26">
        <f t="shared" si="1"/>
        <v>70.573937975258573</v>
      </c>
      <c r="F22" s="25">
        <f>F23+F27+F29</f>
        <v>13086511.433890002</v>
      </c>
      <c r="G22" s="25">
        <f>G23+G27+G29</f>
        <v>13674372.703699999</v>
      </c>
      <c r="H22" s="26">
        <f t="shared" si="2"/>
        <v>4.4921159682604062</v>
      </c>
      <c r="I22" s="26">
        <f t="shared" si="3"/>
        <v>70.573937975258573</v>
      </c>
      <c r="J22" s="25">
        <f>J23+J27+J29</f>
        <v>172800188.65586001</v>
      </c>
      <c r="K22" s="25">
        <f>K23+K27+K29</f>
        <v>186347153.72504997</v>
      </c>
      <c r="L22" s="26">
        <f t="shared" si="4"/>
        <v>7.8396703004586454</v>
      </c>
      <c r="M22" s="26">
        <f t="shared" si="5"/>
        <v>72.793570966765614</v>
      </c>
    </row>
    <row r="23" spans="1:13" ht="15.5" x14ac:dyDescent="0.35">
      <c r="A23" s="8" t="s">
        <v>33</v>
      </c>
      <c r="B23" s="25">
        <f>B24+B25+B26</f>
        <v>1146015.2379099999</v>
      </c>
      <c r="C23" s="25">
        <f>C24+C25+C26</f>
        <v>1209197.9183999998</v>
      </c>
      <c r="D23" s="26">
        <f>(C23-B23)/B23*100</f>
        <v>5.5132495973811713</v>
      </c>
      <c r="E23" s="26">
        <f t="shared" si="1"/>
        <v>6.2407147108022532</v>
      </c>
      <c r="F23" s="25">
        <f>F24+F25+F26</f>
        <v>1146015.2379099999</v>
      </c>
      <c r="G23" s="25">
        <f>G24+G25+G26</f>
        <v>1209197.9183999998</v>
      </c>
      <c r="H23" s="26">
        <f t="shared" si="2"/>
        <v>5.5132495973811713</v>
      </c>
      <c r="I23" s="26">
        <f t="shared" si="3"/>
        <v>6.2407147108022532</v>
      </c>
      <c r="J23" s="25">
        <f>J24+J25+J26</f>
        <v>15122986.878069999</v>
      </c>
      <c r="K23" s="25">
        <f>K24+K25+K26</f>
        <v>15231370.342320001</v>
      </c>
      <c r="L23" s="26">
        <f t="shared" si="4"/>
        <v>0.71668027701042347</v>
      </c>
      <c r="M23" s="26">
        <f t="shared" si="5"/>
        <v>5.9498941398948517</v>
      </c>
    </row>
    <row r="24" spans="1:13" ht="14" x14ac:dyDescent="0.3">
      <c r="A24" s="9" t="s">
        <v>10</v>
      </c>
      <c r="B24" s="27">
        <v>814849.09288000001</v>
      </c>
      <c r="C24" s="27">
        <v>818844.41035999998</v>
      </c>
      <c r="D24" s="28">
        <f t="shared" si="0"/>
        <v>0.49031379121733221</v>
      </c>
      <c r="E24" s="28">
        <f t="shared" si="1"/>
        <v>4.2260859697423125</v>
      </c>
      <c r="F24" s="27">
        <v>814849.09288000001</v>
      </c>
      <c r="G24" s="27">
        <v>818844.41035999998</v>
      </c>
      <c r="H24" s="28">
        <f t="shared" si="2"/>
        <v>0.49031379121733221</v>
      </c>
      <c r="I24" s="28">
        <f t="shared" si="3"/>
        <v>4.2260859697423125</v>
      </c>
      <c r="J24" s="27">
        <v>10226550.43134</v>
      </c>
      <c r="K24" s="27">
        <v>10360718.61803</v>
      </c>
      <c r="L24" s="28">
        <f t="shared" si="4"/>
        <v>1.3119593707652655</v>
      </c>
      <c r="M24" s="28">
        <f t="shared" si="5"/>
        <v>4.0472510092697656</v>
      </c>
    </row>
    <row r="25" spans="1:13" ht="14" x14ac:dyDescent="0.3">
      <c r="A25" s="9" t="s">
        <v>11</v>
      </c>
      <c r="B25" s="27">
        <v>132688.50438</v>
      </c>
      <c r="C25" s="27">
        <v>178765.28078999999</v>
      </c>
      <c r="D25" s="28">
        <f t="shared" si="0"/>
        <v>34.7255224748355</v>
      </c>
      <c r="E25" s="28">
        <f t="shared" si="1"/>
        <v>0.92261415656671919</v>
      </c>
      <c r="F25" s="27">
        <v>132688.50438</v>
      </c>
      <c r="G25" s="27">
        <v>178765.28078999999</v>
      </c>
      <c r="H25" s="28">
        <f t="shared" si="2"/>
        <v>34.7255224748355</v>
      </c>
      <c r="I25" s="28">
        <f t="shared" si="3"/>
        <v>0.92261415656671919</v>
      </c>
      <c r="J25" s="27">
        <v>1754447.0959099999</v>
      </c>
      <c r="K25" s="27">
        <v>2103332.5140200001</v>
      </c>
      <c r="L25" s="28">
        <f t="shared" si="4"/>
        <v>19.885775918996274</v>
      </c>
      <c r="M25" s="28">
        <f t="shared" si="5"/>
        <v>0.82163360998756441</v>
      </c>
    </row>
    <row r="26" spans="1:13" ht="14" x14ac:dyDescent="0.3">
      <c r="A26" s="9" t="s">
        <v>12</v>
      </c>
      <c r="B26" s="27">
        <v>198477.64064999999</v>
      </c>
      <c r="C26" s="27">
        <v>211588.22725</v>
      </c>
      <c r="D26" s="28">
        <f t="shared" si="0"/>
        <v>6.6055735835350431</v>
      </c>
      <c r="E26" s="28">
        <f t="shared" si="1"/>
        <v>1.0920145844932223</v>
      </c>
      <c r="F26" s="27">
        <v>198477.64064999999</v>
      </c>
      <c r="G26" s="27">
        <v>211588.22725</v>
      </c>
      <c r="H26" s="28">
        <f t="shared" si="2"/>
        <v>6.6055735835350431</v>
      </c>
      <c r="I26" s="28">
        <f t="shared" si="3"/>
        <v>1.0920145844932223</v>
      </c>
      <c r="J26" s="27">
        <v>3141989.3508199998</v>
      </c>
      <c r="K26" s="27">
        <v>2767319.2102700002</v>
      </c>
      <c r="L26" s="28">
        <f t="shared" si="4"/>
        <v>-11.924615226726273</v>
      </c>
      <c r="M26" s="28">
        <f t="shared" si="5"/>
        <v>1.0810095206375225</v>
      </c>
    </row>
    <row r="27" spans="1:13" ht="15.5" x14ac:dyDescent="0.35">
      <c r="A27" s="8" t="s">
        <v>34</v>
      </c>
      <c r="B27" s="25">
        <f>B28</f>
        <v>2140818.1069399999</v>
      </c>
      <c r="C27" s="25">
        <f>C28</f>
        <v>2304656.6137399999</v>
      </c>
      <c r="D27" s="26">
        <f t="shared" si="0"/>
        <v>7.6530792723060586</v>
      </c>
      <c r="E27" s="26">
        <f t="shared" si="1"/>
        <v>11.894417128790623</v>
      </c>
      <c r="F27" s="25">
        <f>F28</f>
        <v>2140818.1069399999</v>
      </c>
      <c r="G27" s="25">
        <f>G28</f>
        <v>2304656.6137399999</v>
      </c>
      <c r="H27" s="26">
        <f t="shared" si="2"/>
        <v>7.6530792723060586</v>
      </c>
      <c r="I27" s="26">
        <f t="shared" si="3"/>
        <v>11.894417128790623</v>
      </c>
      <c r="J27" s="25">
        <f>J28</f>
        <v>25917083.309799999</v>
      </c>
      <c r="K27" s="25">
        <f>K28</f>
        <v>33666753.560589999</v>
      </c>
      <c r="L27" s="26">
        <f t="shared" si="4"/>
        <v>29.901783924349335</v>
      </c>
      <c r="M27" s="26">
        <f t="shared" si="5"/>
        <v>13.151385280342895</v>
      </c>
    </row>
    <row r="28" spans="1:13" ht="14" x14ac:dyDescent="0.3">
      <c r="A28" s="9" t="s">
        <v>13</v>
      </c>
      <c r="B28" s="27">
        <v>2140818.1069399999</v>
      </c>
      <c r="C28" s="27">
        <v>2304656.6137399999</v>
      </c>
      <c r="D28" s="28">
        <f t="shared" si="0"/>
        <v>7.6530792723060586</v>
      </c>
      <c r="E28" s="28">
        <f t="shared" si="1"/>
        <v>11.894417128790623</v>
      </c>
      <c r="F28" s="27">
        <v>2140818.1069399999</v>
      </c>
      <c r="G28" s="27">
        <v>2304656.6137399999</v>
      </c>
      <c r="H28" s="28">
        <f t="shared" si="2"/>
        <v>7.6530792723060586</v>
      </c>
      <c r="I28" s="28">
        <f t="shared" si="3"/>
        <v>11.894417128790623</v>
      </c>
      <c r="J28" s="27">
        <v>25917083.309799999</v>
      </c>
      <c r="K28" s="27">
        <v>33666753.560589999</v>
      </c>
      <c r="L28" s="28">
        <f t="shared" si="4"/>
        <v>29.901783924349335</v>
      </c>
      <c r="M28" s="28">
        <f t="shared" si="5"/>
        <v>13.151385280342895</v>
      </c>
    </row>
    <row r="29" spans="1:13" ht="15.5" x14ac:dyDescent="0.35">
      <c r="A29" s="8" t="s">
        <v>35</v>
      </c>
      <c r="B29" s="25">
        <f>B30+B31+B32+B33+B34+B35+B36+B37+B38+B39+B40+B41</f>
        <v>9799678.0890400019</v>
      </c>
      <c r="C29" s="25">
        <f>C30+C31+C32+C33+C34+C35+C36+C37+C38+C39+C40+C41</f>
        <v>10160518.171559999</v>
      </c>
      <c r="D29" s="26">
        <f t="shared" si="0"/>
        <v>3.6821626102551455</v>
      </c>
      <c r="E29" s="26">
        <f t="shared" si="1"/>
        <v>52.438806135665693</v>
      </c>
      <c r="F29" s="25">
        <f>F30+F31+F32+F33+F34+F35+F36+F37+F38+F39+F40+F41</f>
        <v>9799678.0890400019</v>
      </c>
      <c r="G29" s="25">
        <f>G30+G31+G32+G33+G34+G35+G36+G37+G38+G39+G40+G41</f>
        <v>10160518.171559999</v>
      </c>
      <c r="H29" s="26">
        <f t="shared" si="2"/>
        <v>3.6821626102551455</v>
      </c>
      <c r="I29" s="26">
        <f t="shared" si="3"/>
        <v>52.438806135665693</v>
      </c>
      <c r="J29" s="25">
        <f>J30+J31+J32+J33+J34+J35+J36+J37+J38+J39+J40+J41</f>
        <v>131760118.46799</v>
      </c>
      <c r="K29" s="25">
        <f>K30+K31+K32+K33+K34+K35+K36+K37+K38+K39+K40+K41</f>
        <v>137449029.82213998</v>
      </c>
      <c r="L29" s="26">
        <f t="shared" si="4"/>
        <v>4.3176276860528588</v>
      </c>
      <c r="M29" s="26">
        <f t="shared" si="5"/>
        <v>53.692291546527862</v>
      </c>
    </row>
    <row r="30" spans="1:13" ht="14" x14ac:dyDescent="0.3">
      <c r="A30" s="24" t="s">
        <v>14</v>
      </c>
      <c r="B30" s="27">
        <v>1591577.56587</v>
      </c>
      <c r="C30" s="27">
        <v>1633774.4841799999</v>
      </c>
      <c r="D30" s="28">
        <f t="shared" si="0"/>
        <v>2.6512637030626824</v>
      </c>
      <c r="E30" s="28">
        <f t="shared" si="1"/>
        <v>8.4319699053457189</v>
      </c>
      <c r="F30" s="27">
        <v>1591577.56587</v>
      </c>
      <c r="G30" s="27">
        <v>1633774.4841799999</v>
      </c>
      <c r="H30" s="28">
        <f t="shared" si="2"/>
        <v>2.6512637030626824</v>
      </c>
      <c r="I30" s="28">
        <f t="shared" si="3"/>
        <v>8.4319699053457189</v>
      </c>
      <c r="J30" s="27">
        <v>20319282.862849999</v>
      </c>
      <c r="K30" s="27">
        <v>21243327.744849999</v>
      </c>
      <c r="L30" s="28">
        <f t="shared" si="4"/>
        <v>4.547625466100687</v>
      </c>
      <c r="M30" s="28">
        <f t="shared" si="5"/>
        <v>8.2983702989455708</v>
      </c>
    </row>
    <row r="31" spans="1:13" ht="14" x14ac:dyDescent="0.3">
      <c r="A31" s="9" t="s">
        <v>15</v>
      </c>
      <c r="B31" s="27">
        <v>2227605.1015499998</v>
      </c>
      <c r="C31" s="27">
        <v>2715993.1433799998</v>
      </c>
      <c r="D31" s="28">
        <f t="shared" si="0"/>
        <v>21.924354612501677</v>
      </c>
      <c r="E31" s="28">
        <f t="shared" si="1"/>
        <v>14.017340012259833</v>
      </c>
      <c r="F31" s="27">
        <v>2227605.1015499998</v>
      </c>
      <c r="G31" s="27">
        <v>2715993.1433799998</v>
      </c>
      <c r="H31" s="28">
        <f t="shared" si="2"/>
        <v>21.924354612501677</v>
      </c>
      <c r="I31" s="28">
        <f t="shared" si="3"/>
        <v>14.017340012259833</v>
      </c>
      <c r="J31" s="27">
        <v>29295931.852389999</v>
      </c>
      <c r="K31" s="27">
        <v>31469240.133699998</v>
      </c>
      <c r="L31" s="28">
        <f t="shared" si="4"/>
        <v>7.4184644211366777</v>
      </c>
      <c r="M31" s="28">
        <f t="shared" si="5"/>
        <v>12.292961384978433</v>
      </c>
    </row>
    <row r="32" spans="1:13" ht="14" x14ac:dyDescent="0.3">
      <c r="A32" s="9" t="s">
        <v>16</v>
      </c>
      <c r="B32" s="27">
        <v>70779.795960000003</v>
      </c>
      <c r="C32" s="27">
        <v>20520.979780000001</v>
      </c>
      <c r="D32" s="28">
        <f t="shared" si="0"/>
        <v>-71.007291697199747</v>
      </c>
      <c r="E32" s="28">
        <f t="shared" si="1"/>
        <v>0.10590952766655176</v>
      </c>
      <c r="F32" s="27">
        <v>70779.795960000003</v>
      </c>
      <c r="G32" s="27">
        <v>20520.979780000001</v>
      </c>
      <c r="H32" s="28">
        <f t="shared" si="2"/>
        <v>-71.007291697199747</v>
      </c>
      <c r="I32" s="28">
        <f t="shared" si="3"/>
        <v>0.10590952766655176</v>
      </c>
      <c r="J32" s="27">
        <v>1653304.6230299999</v>
      </c>
      <c r="K32" s="27">
        <v>1402907.0774099999</v>
      </c>
      <c r="L32" s="28">
        <f t="shared" si="4"/>
        <v>-15.14527583919158</v>
      </c>
      <c r="M32" s="28">
        <f t="shared" si="5"/>
        <v>0.54802348121668454</v>
      </c>
    </row>
    <row r="33" spans="1:13" ht="14" x14ac:dyDescent="0.3">
      <c r="A33" s="9" t="s">
        <v>17</v>
      </c>
      <c r="B33" s="27">
        <v>980376.86144999997</v>
      </c>
      <c r="C33" s="27">
        <v>1181220.0105300001</v>
      </c>
      <c r="D33" s="28">
        <f t="shared" si="0"/>
        <v>20.486320819827231</v>
      </c>
      <c r="E33" s="28">
        <f t="shared" si="1"/>
        <v>6.0963197043563193</v>
      </c>
      <c r="F33" s="27">
        <v>980376.86144999997</v>
      </c>
      <c r="G33" s="27">
        <v>1181220.0105300001</v>
      </c>
      <c r="H33" s="28">
        <f t="shared" si="2"/>
        <v>20.486320819827231</v>
      </c>
      <c r="I33" s="28">
        <f t="shared" si="3"/>
        <v>6.0963197043563193</v>
      </c>
      <c r="J33" s="27">
        <v>14246897.48153</v>
      </c>
      <c r="K33" s="27">
        <v>15374813.02744</v>
      </c>
      <c r="L33" s="28">
        <f t="shared" si="4"/>
        <v>7.9169204900383123</v>
      </c>
      <c r="M33" s="28">
        <f t="shared" si="5"/>
        <v>6.0059277581724491</v>
      </c>
    </row>
    <row r="34" spans="1:13" ht="14" x14ac:dyDescent="0.3">
      <c r="A34" s="9" t="s">
        <v>18</v>
      </c>
      <c r="B34" s="27">
        <v>711437.15801999997</v>
      </c>
      <c r="C34" s="27">
        <v>845229.70395999996</v>
      </c>
      <c r="D34" s="28">
        <f t="shared" si="0"/>
        <v>18.805954177647664</v>
      </c>
      <c r="E34" s="28">
        <f t="shared" si="1"/>
        <v>4.3622614356546556</v>
      </c>
      <c r="F34" s="27">
        <v>711437.15801999997</v>
      </c>
      <c r="G34" s="27">
        <v>845229.70395999996</v>
      </c>
      <c r="H34" s="28">
        <f t="shared" si="2"/>
        <v>18.805954177647664</v>
      </c>
      <c r="I34" s="28">
        <f t="shared" si="3"/>
        <v>4.3622614356546556</v>
      </c>
      <c r="J34" s="27">
        <v>9471927.1259199996</v>
      </c>
      <c r="K34" s="27">
        <v>10500208.838780001</v>
      </c>
      <c r="L34" s="28">
        <f t="shared" si="4"/>
        <v>10.856098227847431</v>
      </c>
      <c r="M34" s="28">
        <f t="shared" si="5"/>
        <v>4.1017406597976009</v>
      </c>
    </row>
    <row r="35" spans="1:13" ht="14" x14ac:dyDescent="0.3">
      <c r="A35" s="9" t="s">
        <v>19</v>
      </c>
      <c r="B35" s="27">
        <v>1119856.9291300001</v>
      </c>
      <c r="C35" s="27">
        <v>1051191.2639299999</v>
      </c>
      <c r="D35" s="28">
        <f t="shared" si="0"/>
        <v>-6.1316462321080145</v>
      </c>
      <c r="E35" s="28">
        <f t="shared" si="1"/>
        <v>5.4252365843923585</v>
      </c>
      <c r="F35" s="27">
        <v>1119856.9291300001</v>
      </c>
      <c r="G35" s="27">
        <v>1051191.2639299999</v>
      </c>
      <c r="H35" s="28">
        <f t="shared" si="2"/>
        <v>-6.1316462321080145</v>
      </c>
      <c r="I35" s="28">
        <f t="shared" si="3"/>
        <v>5.4252365843923585</v>
      </c>
      <c r="J35" s="27">
        <v>12718795.568010001</v>
      </c>
      <c r="K35" s="27">
        <v>14314402.03177</v>
      </c>
      <c r="L35" s="28">
        <f t="shared" si="4"/>
        <v>12.545263859521649</v>
      </c>
      <c r="M35" s="28">
        <f t="shared" si="5"/>
        <v>5.5916949592044745</v>
      </c>
    </row>
    <row r="36" spans="1:13" ht="14" x14ac:dyDescent="0.3">
      <c r="A36" s="9" t="s">
        <v>20</v>
      </c>
      <c r="B36" s="27">
        <v>1623915.4354699999</v>
      </c>
      <c r="C36" s="27">
        <v>1115232.23125</v>
      </c>
      <c r="D36" s="28">
        <f t="shared" si="0"/>
        <v>-31.324488523798955</v>
      </c>
      <c r="E36" s="28">
        <f t="shared" si="1"/>
        <v>5.7557543604870762</v>
      </c>
      <c r="F36" s="27">
        <v>1623915.4354699999</v>
      </c>
      <c r="G36" s="27">
        <v>1115232.23125</v>
      </c>
      <c r="H36" s="28">
        <f t="shared" si="2"/>
        <v>-31.324488523798955</v>
      </c>
      <c r="I36" s="28">
        <f t="shared" si="3"/>
        <v>5.7557543604870762</v>
      </c>
      <c r="J36" s="27">
        <v>22817943.636969998</v>
      </c>
      <c r="K36" s="27">
        <v>20538647.24337</v>
      </c>
      <c r="L36" s="28">
        <f t="shared" si="4"/>
        <v>-9.9890526064191238</v>
      </c>
      <c r="M36" s="28">
        <f t="shared" si="5"/>
        <v>8.0230979963212636</v>
      </c>
    </row>
    <row r="37" spans="1:13" ht="14" x14ac:dyDescent="0.3">
      <c r="A37" s="10" t="s">
        <v>21</v>
      </c>
      <c r="B37" s="27">
        <v>353650.46789000003</v>
      </c>
      <c r="C37" s="27">
        <v>361385.00406000001</v>
      </c>
      <c r="D37" s="28">
        <f t="shared" si="0"/>
        <v>2.1870566766521966</v>
      </c>
      <c r="E37" s="28">
        <f t="shared" si="1"/>
        <v>1.8651212318366941</v>
      </c>
      <c r="F37" s="27">
        <v>353650.46789000003</v>
      </c>
      <c r="G37" s="27">
        <v>361385.00406000001</v>
      </c>
      <c r="H37" s="28">
        <f t="shared" si="2"/>
        <v>2.1870566766521966</v>
      </c>
      <c r="I37" s="28">
        <f t="shared" si="3"/>
        <v>1.8651212318366941</v>
      </c>
      <c r="J37" s="27">
        <v>4685376.4444500003</v>
      </c>
      <c r="K37" s="27">
        <v>5456122.9739399999</v>
      </c>
      <c r="L37" s="28">
        <f t="shared" si="4"/>
        <v>16.450044913743849</v>
      </c>
      <c r="M37" s="28">
        <f t="shared" si="5"/>
        <v>2.1313482227526581</v>
      </c>
    </row>
    <row r="38" spans="1:13" ht="14" x14ac:dyDescent="0.3">
      <c r="A38" s="9" t="s">
        <v>22</v>
      </c>
      <c r="B38" s="27">
        <v>358948.23914999998</v>
      </c>
      <c r="C38" s="27">
        <v>419909.45636000001</v>
      </c>
      <c r="D38" s="28">
        <f t="shared" si="0"/>
        <v>16.98328910997251</v>
      </c>
      <c r="E38" s="28">
        <f t="shared" si="1"/>
        <v>2.1671680720210782</v>
      </c>
      <c r="F38" s="27">
        <v>358948.23914999998</v>
      </c>
      <c r="G38" s="27">
        <v>419909.45636000001</v>
      </c>
      <c r="H38" s="28">
        <f t="shared" si="2"/>
        <v>16.98328910997251</v>
      </c>
      <c r="I38" s="28">
        <f t="shared" si="3"/>
        <v>2.1671680720210782</v>
      </c>
      <c r="J38" s="27">
        <v>6819314.0127499998</v>
      </c>
      <c r="K38" s="27">
        <v>5914937.9698999999</v>
      </c>
      <c r="L38" s="28">
        <f t="shared" si="4"/>
        <v>-13.261979741057495</v>
      </c>
      <c r="M38" s="28">
        <f t="shared" si="5"/>
        <v>2.3105770507835359</v>
      </c>
    </row>
    <row r="39" spans="1:13" ht="14" x14ac:dyDescent="0.3">
      <c r="A39" s="9" t="s">
        <v>23</v>
      </c>
      <c r="B39" s="27">
        <v>295374.95462999999</v>
      </c>
      <c r="C39" s="27">
        <v>281475.74774000002</v>
      </c>
      <c r="D39" s="28">
        <f>(C39-B39)/B39*100</f>
        <v>-4.7056145662081423</v>
      </c>
      <c r="E39" s="28">
        <f t="shared" si="1"/>
        <v>1.4527066354690827</v>
      </c>
      <c r="F39" s="27">
        <v>295374.95462999999</v>
      </c>
      <c r="G39" s="27">
        <v>281475.74774000002</v>
      </c>
      <c r="H39" s="28">
        <f t="shared" si="2"/>
        <v>-4.7056145662081423</v>
      </c>
      <c r="I39" s="28">
        <f t="shared" si="3"/>
        <v>1.4527066354690827</v>
      </c>
      <c r="J39" s="27">
        <v>3338975.8927500001</v>
      </c>
      <c r="K39" s="27">
        <v>4350725.3149899999</v>
      </c>
      <c r="L39" s="28">
        <f t="shared" si="4"/>
        <v>30.301189788067536</v>
      </c>
      <c r="M39" s="28">
        <f t="shared" si="5"/>
        <v>1.699542094648343</v>
      </c>
    </row>
    <row r="40" spans="1:13" ht="14" x14ac:dyDescent="0.3">
      <c r="A40" s="9" t="s">
        <v>24</v>
      </c>
      <c r="B40" s="27">
        <v>457957.73116999998</v>
      </c>
      <c r="C40" s="27">
        <v>525475.29835000006</v>
      </c>
      <c r="D40" s="28">
        <f>(C40-B40)/B40*100</f>
        <v>14.743187544296891</v>
      </c>
      <c r="E40" s="28">
        <f t="shared" si="1"/>
        <v>2.7119972460052231</v>
      </c>
      <c r="F40" s="27">
        <v>457957.73116999998</v>
      </c>
      <c r="G40" s="27">
        <v>525475.29835000006</v>
      </c>
      <c r="H40" s="28">
        <f t="shared" si="2"/>
        <v>14.743187544296891</v>
      </c>
      <c r="I40" s="28">
        <f t="shared" si="3"/>
        <v>2.7119972460052231</v>
      </c>
      <c r="J40" s="27">
        <v>6250627.6375799999</v>
      </c>
      <c r="K40" s="27">
        <v>6747161.1591600003</v>
      </c>
      <c r="L40" s="28">
        <f t="shared" si="4"/>
        <v>7.943738619058724</v>
      </c>
      <c r="M40" s="28">
        <f t="shared" si="5"/>
        <v>2.6356718889744677</v>
      </c>
    </row>
    <row r="41" spans="1:13" ht="14" x14ac:dyDescent="0.3">
      <c r="A41" s="9" t="s">
        <v>25</v>
      </c>
      <c r="B41" s="27">
        <v>8197.8487499999992</v>
      </c>
      <c r="C41" s="27">
        <v>9110.8480400000008</v>
      </c>
      <c r="D41" s="28">
        <f t="shared" si="0"/>
        <v>11.13705946331349</v>
      </c>
      <c r="E41" s="28">
        <f t="shared" si="1"/>
        <v>4.7021420171104958E-2</v>
      </c>
      <c r="F41" s="27">
        <v>8197.8487499999992</v>
      </c>
      <c r="G41" s="27">
        <v>9110.8480400000008</v>
      </c>
      <c r="H41" s="28">
        <f t="shared" si="2"/>
        <v>11.13705946331349</v>
      </c>
      <c r="I41" s="28">
        <f t="shared" si="3"/>
        <v>4.7021420171104958E-2</v>
      </c>
      <c r="J41" s="27">
        <v>141741.32975999999</v>
      </c>
      <c r="K41" s="27">
        <v>136536.30682999999</v>
      </c>
      <c r="L41" s="28">
        <f t="shared" si="4"/>
        <v>-3.672198460966384</v>
      </c>
      <c r="M41" s="28">
        <f t="shared" si="5"/>
        <v>5.333575073239033E-2</v>
      </c>
    </row>
    <row r="42" spans="1:13" ht="15.5" x14ac:dyDescent="0.35">
      <c r="A42" s="14" t="s">
        <v>36</v>
      </c>
      <c r="B42" s="25">
        <f>B43</f>
        <v>497849.89552999998</v>
      </c>
      <c r="C42" s="25">
        <f>C43</f>
        <v>441187.83958999999</v>
      </c>
      <c r="D42" s="26">
        <f t="shared" si="0"/>
        <v>-11.381353385577961</v>
      </c>
      <c r="E42" s="26">
        <f t="shared" si="1"/>
        <v>2.2769865866123524</v>
      </c>
      <c r="F42" s="25">
        <f>F43</f>
        <v>497849.89552999998</v>
      </c>
      <c r="G42" s="25">
        <f>G43</f>
        <v>441187.83958999999</v>
      </c>
      <c r="H42" s="26">
        <f t="shared" si="2"/>
        <v>-11.381353385577961</v>
      </c>
      <c r="I42" s="26">
        <f t="shared" si="3"/>
        <v>2.2769865866123524</v>
      </c>
      <c r="J42" s="25">
        <f>J43</f>
        <v>6073247.3604600001</v>
      </c>
      <c r="K42" s="25">
        <f>K43</f>
        <v>6402177.87445</v>
      </c>
      <c r="L42" s="26">
        <f t="shared" si="4"/>
        <v>5.4160565915939571</v>
      </c>
      <c r="M42" s="26">
        <f t="shared" si="5"/>
        <v>2.5009096201880165</v>
      </c>
    </row>
    <row r="43" spans="1:13" ht="14" x14ac:dyDescent="0.3">
      <c r="A43" s="9" t="s">
        <v>26</v>
      </c>
      <c r="B43" s="27">
        <v>497849.89552999998</v>
      </c>
      <c r="C43" s="27">
        <v>441187.83958999999</v>
      </c>
      <c r="D43" s="28">
        <f t="shared" si="0"/>
        <v>-11.381353385577961</v>
      </c>
      <c r="E43" s="28">
        <f t="shared" si="1"/>
        <v>2.2769865866123524</v>
      </c>
      <c r="F43" s="27">
        <v>497849.89552999998</v>
      </c>
      <c r="G43" s="27">
        <v>441187.83958999999</v>
      </c>
      <c r="H43" s="28">
        <f t="shared" si="2"/>
        <v>-11.381353385577961</v>
      </c>
      <c r="I43" s="28">
        <f t="shared" si="3"/>
        <v>2.2769865866123524</v>
      </c>
      <c r="J43" s="27">
        <v>6073247.3604600001</v>
      </c>
      <c r="K43" s="27">
        <v>6402177.87445</v>
      </c>
      <c r="L43" s="28">
        <f t="shared" si="4"/>
        <v>5.4160565915939571</v>
      </c>
      <c r="M43" s="28">
        <f t="shared" si="5"/>
        <v>2.5009096201880165</v>
      </c>
    </row>
    <row r="44" spans="1:13" ht="15.5" x14ac:dyDescent="0.35">
      <c r="A44" s="8" t="s">
        <v>37</v>
      </c>
      <c r="B44" s="25">
        <f>B8+B22+B42</f>
        <v>16134292.124360003</v>
      </c>
      <c r="C44" s="25">
        <f>C8+C22+C42</f>
        <v>16991131.191249996</v>
      </c>
      <c r="D44" s="26">
        <f t="shared" si="0"/>
        <v>5.310670342929483</v>
      </c>
      <c r="E44" s="26">
        <f t="shared" si="1"/>
        <v>87.691849915447946</v>
      </c>
      <c r="F44" s="29">
        <f>F8+F22+F42</f>
        <v>16134292.124360003</v>
      </c>
      <c r="G44" s="29">
        <f>G8+G22+G42</f>
        <v>16991131.191249996</v>
      </c>
      <c r="H44" s="30">
        <f t="shared" si="2"/>
        <v>5.310670342929483</v>
      </c>
      <c r="I44" s="30">
        <f t="shared" si="3"/>
        <v>87.691849915447946</v>
      </c>
      <c r="J44" s="29">
        <f>J8+J22+J42</f>
        <v>209070581.27374002</v>
      </c>
      <c r="K44" s="29">
        <f>K8+K22+K42</f>
        <v>227309792.98714998</v>
      </c>
      <c r="L44" s="30">
        <f t="shared" si="4"/>
        <v>8.7239493965576251</v>
      </c>
      <c r="M44" s="30">
        <f t="shared" si="5"/>
        <v>88.794978707670964</v>
      </c>
    </row>
    <row r="45" spans="1:13" ht="15.5" x14ac:dyDescent="0.3">
      <c r="A45" s="15" t="s">
        <v>38</v>
      </c>
      <c r="B45" s="19">
        <f>B46-B44</f>
        <v>1419587.7836399972</v>
      </c>
      <c r="C45" s="19">
        <f>C46-C44</f>
        <v>2384821.3147500046</v>
      </c>
      <c r="D45" s="20">
        <f t="shared" si="0"/>
        <v>67.993930508124706</v>
      </c>
      <c r="E45" s="20">
        <f t="shared" si="1"/>
        <v>12.308150084552052</v>
      </c>
      <c r="F45" s="19">
        <f>F46-F44</f>
        <v>1419587.7836399972</v>
      </c>
      <c r="G45" s="19">
        <f>G46-G44</f>
        <v>2384821.3147500046</v>
      </c>
      <c r="H45" s="21">
        <f t="shared" si="2"/>
        <v>67.993930508124706</v>
      </c>
      <c r="I45" s="20">
        <f t="shared" si="3"/>
        <v>12.308150084552052</v>
      </c>
      <c r="J45" s="19">
        <f>J46-J44</f>
        <v>18693821.453259975</v>
      </c>
      <c r="K45" s="19">
        <f>K46-K44</f>
        <v>28684179.076850027</v>
      </c>
      <c r="L45" s="21">
        <f t="shared" si="4"/>
        <v>53.442029756028589</v>
      </c>
      <c r="M45" s="20">
        <f t="shared" si="5"/>
        <v>11.205021292329029</v>
      </c>
    </row>
    <row r="46" spans="1:13" s="12" customFormat="1" ht="22.5" customHeight="1" x14ac:dyDescent="0.4">
      <c r="A46" s="11" t="s">
        <v>43</v>
      </c>
      <c r="B46" s="22">
        <v>17553879.908</v>
      </c>
      <c r="C46" s="22">
        <v>19375952.506000001</v>
      </c>
      <c r="D46" s="31">
        <f t="shared" si="0"/>
        <v>10.379885287751172</v>
      </c>
      <c r="E46" s="23">
        <f t="shared" si="1"/>
        <v>100</v>
      </c>
      <c r="F46" s="22">
        <v>17553879.908</v>
      </c>
      <c r="G46" s="22">
        <v>19375952.506000001</v>
      </c>
      <c r="H46" s="31">
        <f t="shared" si="2"/>
        <v>10.379885287751172</v>
      </c>
      <c r="I46" s="23">
        <f t="shared" si="3"/>
        <v>100</v>
      </c>
      <c r="J46" s="22">
        <v>227764402.727</v>
      </c>
      <c r="K46" s="22">
        <v>255993972.06400001</v>
      </c>
      <c r="L46" s="31">
        <f t="shared" si="4"/>
        <v>12.394197249003906</v>
      </c>
      <c r="M46" s="23">
        <f t="shared" si="5"/>
        <v>100</v>
      </c>
    </row>
    <row r="47" spans="1:13" ht="20.25" customHeight="1" x14ac:dyDescent="0.25">
      <c r="C47" s="17"/>
    </row>
    <row r="49" spans="1:1" x14ac:dyDescent="0.25">
      <c r="A49" s="1" t="s">
        <v>41</v>
      </c>
    </row>
    <row r="50" spans="1:1" ht="25" x14ac:dyDescent="0.25">
      <c r="A50" s="18" t="s">
        <v>42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2023-03-05T19:25:46Z</dcterms:modified>
</cp:coreProperties>
</file>